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Arqueo" sheetId="1" state="visible" r:id="rId1"/>
    <sheet xmlns:r="http://schemas.openxmlformats.org/officeDocument/2006/relationships" name="Config" sheetId="2" state="visible" r:id="rId2"/>
    <sheet xmlns:r="http://schemas.openxmlformats.org/officeDocument/2006/relationships" name="Instrucciones" sheetId="3" state="visible" r:id="rId3"/>
  </sheets>
  <definedNames/>
  <calcPr calcId="124519" fullCalcOnLoad="1" refMode="A1" iterate="0" iterateCount="100" iterateDelta="0.0001"/>
</workbook>
</file>

<file path=xl/styles.xml><?xml version="1.0" encoding="utf-8"?>
<styleSheet xmlns="http://schemas.openxmlformats.org/spreadsheetml/2006/main">
  <numFmts count="1">
    <numFmt numFmtId="164" formatCode="#,##0.00;[RED]\-#,##0.00"/>
  </numFmts>
  <fonts count="22">
    <font>
      <name val="Calibri"/>
      <charset val="1"/>
      <family val="2"/>
      <color theme="1"/>
      <sz val="11"/>
    </font>
    <font>
      <name val="Arial"/>
      <family val="0"/>
      <sz val="10"/>
    </font>
    <font>
      <name val="Arial"/>
      <family val="0"/>
      <sz val="10"/>
    </font>
    <font>
      <name val="Arial"/>
      <family val="0"/>
      <sz val="10"/>
    </font>
    <font>
      <name val="Arial"/>
      <charset val="1"/>
      <family val="0"/>
      <b val="1"/>
      <color rgb="FFFFFFFF"/>
      <sz val="16"/>
    </font>
    <font>
      <name val="Arial"/>
      <charset val="1"/>
      <family val="0"/>
      <i val="1"/>
      <color rgb="FFFFFFFF"/>
      <sz val="9"/>
    </font>
    <font>
      <name val="Arial"/>
      <charset val="1"/>
      <family val="0"/>
      <b val="1"/>
      <color rgb="FF1F2937"/>
      <sz val="10"/>
    </font>
    <font>
      <name val="Arial"/>
      <charset val="1"/>
      <family val="0"/>
      <color rgb="FF0000FF"/>
      <sz val="10"/>
    </font>
    <font>
      <name val="Arial"/>
      <charset val="1"/>
      <family val="0"/>
      <b val="1"/>
      <color rgb="FF6B7280"/>
      <sz val="8"/>
    </font>
    <font>
      <name val="Arial"/>
      <charset val="1"/>
      <family val="0"/>
      <b val="1"/>
      <color rgb="FF2F267D"/>
      <sz val="15"/>
    </font>
    <font>
      <name val="Arial"/>
      <charset val="1"/>
      <family val="0"/>
      <b val="1"/>
      <color rgb="FF0000FF"/>
      <sz val="10"/>
    </font>
    <font>
      <name val="Arial"/>
      <charset val="1"/>
      <family val="0"/>
      <b val="1"/>
      <color rgb="FF2F267D"/>
      <sz val="11"/>
    </font>
    <font>
      <name val="Arial"/>
      <charset val="1"/>
      <family val="0"/>
      <b val="1"/>
      <color rgb="FFFFFFFF"/>
      <sz val="10"/>
    </font>
    <font>
      <name val="Arial"/>
      <charset val="1"/>
      <family val="0"/>
      <color rgb="FF1F2937"/>
      <sz val="10"/>
    </font>
    <font>
      <name val="Arial"/>
      <charset val="1"/>
      <family val="0"/>
      <b val="1"/>
      <color rgb="FF2F267D"/>
      <sz val="12"/>
    </font>
    <font>
      <name val="Arial"/>
      <charset val="1"/>
      <family val="0"/>
      <b val="1"/>
      <color rgb="FF1F2937"/>
      <sz val="11"/>
    </font>
    <font>
      <name val="Arial"/>
      <charset val="1"/>
      <family val="0"/>
      <b val="1"/>
      <color rgb="FF1F2937"/>
      <sz val="12"/>
    </font>
    <font>
      <name val="Arial"/>
      <charset val="1"/>
      <family val="0"/>
      <b val="1"/>
      <color rgb="FF2F267D"/>
      <sz val="13"/>
    </font>
    <font>
      <name val="Arial"/>
      <charset val="1"/>
      <family val="0"/>
      <color rgb="FF6B7280"/>
      <sz val="10"/>
    </font>
    <font>
      <name val="Arial"/>
      <charset val="1"/>
      <family val="0"/>
      <color rgb="FF6B7280"/>
      <sz val="9"/>
    </font>
    <font>
      <name val="Arial"/>
      <charset val="1"/>
      <family val="0"/>
      <b val="1"/>
      <color rgb="FFFFFFFF"/>
      <sz val="14"/>
    </font>
    <font>
      <name val="Arial"/>
      <charset val="1"/>
      <family val="0"/>
      <b val="1"/>
      <color rgb="FF2F267D"/>
      <sz val="10"/>
    </font>
  </fonts>
  <fills count="7">
    <fill>
      <patternFill/>
    </fill>
    <fill>
      <patternFill patternType="gray125"/>
    </fill>
    <fill>
      <patternFill patternType="solid">
        <fgColor rgb="FF5A4AE3"/>
        <bgColor rgb="FF6B7280"/>
      </patternFill>
    </fill>
    <fill>
      <patternFill patternType="solid">
        <fgColor rgb="FFFFFDF5"/>
        <bgColor rgb="FFFFFFFF"/>
      </patternFill>
    </fill>
    <fill>
      <patternFill patternType="solid">
        <fgColor rgb="FFEFECFF"/>
        <bgColor rgb="FFF4F4F6"/>
      </patternFill>
    </fill>
    <fill>
      <patternFill patternType="solid">
        <fgColor rgb="FF1F2937"/>
        <bgColor rgb="FF333300"/>
      </patternFill>
    </fill>
    <fill>
      <patternFill patternType="solid">
        <fgColor rgb="FFF4F4F6"/>
        <bgColor rgb="FFEFECFF"/>
      </patternFill>
    </fill>
  </fills>
  <borders count="9">
    <border>
      <left/>
      <right/>
      <top/>
      <bottom/>
      <diagonal/>
    </border>
    <border>
      <left style="thin">
        <color rgb="FFE3E1DB"/>
      </left>
      <right style="thin">
        <color rgb="FFE3E1DB"/>
      </right>
      <top style="thin">
        <color rgb="FFE3E1DB"/>
      </top>
      <bottom style="thin">
        <color rgb="FFE3E1DB"/>
      </bottom>
      <diagonal/>
    </border>
    <border>
      <left style="thin">
        <color rgb="FFC9C2F5"/>
      </left>
      <right style="thin">
        <color rgb="FFC9C2F5"/>
      </right>
      <top style="thin">
        <color rgb="FFC9C2F5"/>
      </top>
      <bottom style="thin">
        <color rgb="FFC9C2F5"/>
      </bottom>
      <diagonal/>
    </border>
    <border>
      <left/>
      <right/>
      <top style="thin">
        <color rgb="FFE3E1DB"/>
      </top>
      <bottom/>
      <diagonal/>
    </border>
    <border>
      <left/>
      <right style="thin">
        <color rgb="FFE3E1DB"/>
      </right>
      <top style="thin">
        <color rgb="FFE3E1DB"/>
      </top>
      <bottom/>
      <diagonal/>
    </border>
    <border>
      <left/>
      <right style="thin">
        <color rgb="FFE3E1DB"/>
      </right>
      <top style="thin">
        <color rgb="FFE3E1DB"/>
      </top>
      <bottom style="thin">
        <color rgb="FFE3E1DB"/>
      </bottom>
      <diagonal/>
    </border>
    <border>
      <left/>
      <right/>
      <top style="thin">
        <color rgb="FFC9C2F5"/>
      </top>
      <bottom/>
      <diagonal/>
    </border>
    <border>
      <left/>
      <right style="thin">
        <color rgb="FFC9C2F5"/>
      </right>
      <top style="thin">
        <color rgb="FFC9C2F5"/>
      </top>
      <bottom/>
      <diagonal/>
    </border>
    <border>
      <left/>
      <right style="thin">
        <color rgb="FFC9C2F5"/>
      </right>
      <top style="thin">
        <color rgb="FFC9C2F5"/>
      </top>
      <bottom style="thin">
        <color rgb="FFC9C2F5"/>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62">
    <xf numFmtId="0" fontId="0" fillId="0" borderId="0" applyAlignment="1" pivotButton="0" quotePrefix="0" xfId="0">
      <alignment horizontal="general" vertical="bottom"/>
    </xf>
    <xf numFmtId="0" fontId="4" fillId="2" borderId="0" applyAlignment="1" pivotButton="0" quotePrefix="0" xfId="0">
      <alignment horizontal="center" vertical="center"/>
    </xf>
    <xf numFmtId="0" fontId="5" fillId="2" borderId="0" applyAlignment="1" pivotButton="0" quotePrefix="0" xfId="0">
      <alignment horizontal="center" vertical="center"/>
    </xf>
    <xf numFmtId="0" fontId="6" fillId="0" borderId="0" applyAlignment="1" pivotButton="0" quotePrefix="0" xfId="0">
      <alignment horizontal="general" vertical="bottom"/>
    </xf>
    <xf numFmtId="0" fontId="7" fillId="3" borderId="1" applyAlignment="1" pivotButton="0" quotePrefix="0" xfId="0">
      <alignment horizontal="general" vertical="bottom"/>
    </xf>
    <xf numFmtId="0" fontId="8" fillId="4" borderId="2" applyAlignment="1" pivotButton="0" quotePrefix="0" xfId="0">
      <alignment horizontal="center" vertical="bottom"/>
    </xf>
    <xf numFmtId="164" fontId="9" fillId="4" borderId="2" applyAlignment="1" pivotButton="0" quotePrefix="0" xfId="0">
      <alignment horizontal="center" vertical="top"/>
    </xf>
    <xf numFmtId="0" fontId="6" fillId="4" borderId="2" applyAlignment="1" pivotButton="0" quotePrefix="0" xfId="0">
      <alignment horizontal="center" vertical="bottom"/>
    </xf>
    <xf numFmtId="0" fontId="10" fillId="3" borderId="1" applyAlignment="1" pivotButton="0" quotePrefix="0" xfId="0">
      <alignment horizontal="general" vertical="bottom"/>
    </xf>
    <xf numFmtId="0" fontId="11" fillId="0" borderId="0" applyAlignment="1" pivotButton="0" quotePrefix="0" xfId="0">
      <alignment horizontal="general" vertical="bottom"/>
    </xf>
    <xf numFmtId="0" fontId="12" fillId="5" borderId="1" applyAlignment="1" pivotButton="0" quotePrefix="0" xfId="0">
      <alignment horizontal="center" vertical="center"/>
    </xf>
    <xf numFmtId="4" fontId="13" fillId="6" borderId="1" applyAlignment="1" pivotButton="0" quotePrefix="0" xfId="0">
      <alignment horizontal="right" vertical="center" indent="1"/>
    </xf>
    <xf numFmtId="0" fontId="7" fillId="3" borderId="1" applyAlignment="1" pivotButton="0" quotePrefix="0" xfId="0">
      <alignment horizontal="right" vertical="center" indent="1"/>
    </xf>
    <xf numFmtId="0" fontId="11" fillId="4" borderId="2" applyAlignment="1" pivotButton="0" quotePrefix="0" xfId="0">
      <alignment horizontal="general" vertical="bottom"/>
    </xf>
    <xf numFmtId="0" fontId="0" fillId="4" borderId="2" applyAlignment="1" pivotButton="0" quotePrefix="0" xfId="0">
      <alignment horizontal="general" vertical="bottom"/>
    </xf>
    <xf numFmtId="4" fontId="14" fillId="4" borderId="2" applyAlignment="1" pivotButton="0" quotePrefix="0" xfId="0">
      <alignment horizontal="right" vertical="bottom" indent="1"/>
    </xf>
    <xf numFmtId="0" fontId="13" fillId="0" borderId="0" applyAlignment="1" pivotButton="0" quotePrefix="0" xfId="0">
      <alignment horizontal="general" vertical="bottom"/>
    </xf>
    <xf numFmtId="4" fontId="7" fillId="3" borderId="1" applyAlignment="1" pivotButton="0" quotePrefix="0" xfId="0">
      <alignment horizontal="right" vertical="bottom" indent="1"/>
    </xf>
    <xf numFmtId="0" fontId="15" fillId="6" borderId="1" applyAlignment="1" pivotButton="0" quotePrefix="0" xfId="0">
      <alignment horizontal="general" vertical="bottom"/>
    </xf>
    <xf numFmtId="164" fontId="16" fillId="6" borderId="1" applyAlignment="1" pivotButton="0" quotePrefix="0" xfId="0">
      <alignment horizontal="right" vertical="bottom" indent="1"/>
    </xf>
    <xf numFmtId="164" fontId="17" fillId="4" borderId="2" applyAlignment="1" pivotButton="0" quotePrefix="0" xfId="0">
      <alignment horizontal="right" vertical="bottom" indent="1"/>
    </xf>
    <xf numFmtId="0" fontId="18" fillId="0" borderId="0" applyAlignment="1" pivotButton="0" quotePrefix="0" xfId="0">
      <alignment horizontal="general" vertical="bottom"/>
    </xf>
    <xf numFmtId="0" fontId="18" fillId="0" borderId="0" applyAlignment="1" pivotButton="0" quotePrefix="0" xfId="0">
      <alignment horizontal="general" vertical="bottom"/>
    </xf>
    <xf numFmtId="0" fontId="11" fillId="0" borderId="0" applyAlignment="1" pivotButton="0" quotePrefix="0" xfId="0">
      <alignment horizontal="general" vertical="bottom"/>
    </xf>
    <xf numFmtId="0" fontId="12" fillId="5" borderId="0" applyAlignment="1" pivotButton="0" quotePrefix="0" xfId="0">
      <alignment horizontal="center" vertical="bottom"/>
    </xf>
    <xf numFmtId="0" fontId="19" fillId="0" borderId="0" applyAlignment="1" pivotButton="0" quotePrefix="0" xfId="0">
      <alignment horizontal="general" vertical="bottom"/>
    </xf>
    <xf numFmtId="4" fontId="7" fillId="3" borderId="1" applyAlignment="1" pivotButton="0" quotePrefix="0" xfId="0">
      <alignment horizontal="right" vertical="bottom"/>
    </xf>
    <xf numFmtId="0" fontId="20" fillId="2" borderId="0" applyAlignment="1" pivotButton="0" quotePrefix="0" xfId="0">
      <alignment horizontal="center" vertical="center"/>
    </xf>
    <xf numFmtId="0" fontId="21" fillId="0" borderId="0" applyAlignment="1" pivotButton="0" quotePrefix="0" xfId="0">
      <alignment horizontal="center" vertical="top"/>
    </xf>
    <xf numFmtId="0" fontId="13" fillId="0" borderId="0" applyAlignment="1" pivotButton="0" quotePrefix="0" xfId="0">
      <alignment horizontal="general" vertical="top" wrapText="1"/>
    </xf>
    <xf numFmtId="0" fontId="0" fillId="0" borderId="0" applyAlignment="1" pivotButton="0" quotePrefix="0" xfId="0">
      <alignment horizontal="general" vertical="bottom"/>
    </xf>
    <xf numFmtId="0" fontId="0" fillId="0" borderId="0" pivotButton="0" quotePrefix="0" xfId="0"/>
    <xf numFmtId="0" fontId="4" fillId="2" borderId="0" applyAlignment="1" pivotButton="0" quotePrefix="0" xfId="0">
      <alignment horizontal="center" vertical="center"/>
    </xf>
    <xf numFmtId="0" fontId="5" fillId="2" borderId="0" applyAlignment="1" pivotButton="0" quotePrefix="0" xfId="0">
      <alignment horizontal="center" vertical="center" wrapText="1"/>
    </xf>
    <xf numFmtId="0" fontId="6" fillId="0" borderId="0" applyAlignment="1" pivotButton="0" quotePrefix="0" xfId="0">
      <alignment horizontal="general" vertical="bottom"/>
    </xf>
    <xf numFmtId="0" fontId="7" fillId="3" borderId="1" applyAlignment="1" pivotButton="0" quotePrefix="0" xfId="0">
      <alignment horizontal="general" vertical="bottom"/>
    </xf>
    <xf numFmtId="0" fontId="0" fillId="0" borderId="5" pivotButton="0" quotePrefix="0" xfId="0"/>
    <xf numFmtId="0" fontId="8" fillId="4" borderId="2" applyAlignment="1" pivotButton="0" quotePrefix="0" xfId="0">
      <alignment horizontal="center" vertical="bottom"/>
    </xf>
    <xf numFmtId="0" fontId="0" fillId="0" borderId="8" pivotButton="0" quotePrefix="0" xfId="0"/>
    <xf numFmtId="164" fontId="9" fillId="4" borderId="2" applyAlignment="1" pivotButton="0" quotePrefix="0" xfId="0">
      <alignment horizontal="center" vertical="top"/>
    </xf>
    <xf numFmtId="0" fontId="6" fillId="4" borderId="2" applyAlignment="1" pivotButton="0" quotePrefix="0" xfId="0">
      <alignment horizontal="center" vertical="bottom"/>
    </xf>
    <xf numFmtId="0" fontId="10" fillId="3" borderId="1" applyAlignment="1" pivotButton="0" quotePrefix="0" xfId="0">
      <alignment horizontal="general" vertical="bottom"/>
    </xf>
    <xf numFmtId="0" fontId="11" fillId="0" borderId="0" applyAlignment="1" pivotButton="0" quotePrefix="0" xfId="0">
      <alignment horizontal="general" vertical="bottom"/>
    </xf>
    <xf numFmtId="0" fontId="12" fillId="5" borderId="1" applyAlignment="1" pivotButton="0" quotePrefix="0" xfId="0">
      <alignment horizontal="center" vertical="center"/>
    </xf>
    <xf numFmtId="4" fontId="13" fillId="6" borderId="1" applyAlignment="1" pivotButton="0" quotePrefix="0" xfId="0">
      <alignment horizontal="right" vertical="center" indent="1"/>
    </xf>
    <xf numFmtId="0" fontId="7" fillId="3" borderId="1" applyAlignment="1" pivotButton="0" quotePrefix="0" xfId="0">
      <alignment horizontal="right" vertical="center" indent="1"/>
    </xf>
    <xf numFmtId="0" fontId="11" fillId="4" borderId="2" applyAlignment="1" pivotButton="0" quotePrefix="0" xfId="0">
      <alignment horizontal="general" vertical="bottom"/>
    </xf>
    <xf numFmtId="0" fontId="0" fillId="4" borderId="2" applyAlignment="1" pivotButton="0" quotePrefix="0" xfId="0">
      <alignment horizontal="general" vertical="bottom"/>
    </xf>
    <xf numFmtId="4" fontId="14" fillId="4" borderId="2" applyAlignment="1" pivotButton="0" quotePrefix="0" xfId="0">
      <alignment horizontal="right" vertical="bottom" indent="1"/>
    </xf>
    <xf numFmtId="0" fontId="13" fillId="0" borderId="0" applyAlignment="1" pivotButton="0" quotePrefix="0" xfId="0">
      <alignment horizontal="general" vertical="bottom"/>
    </xf>
    <xf numFmtId="4" fontId="7" fillId="3" borderId="1" applyAlignment="1" pivotButton="0" quotePrefix="0" xfId="0">
      <alignment horizontal="right" vertical="bottom" indent="1"/>
    </xf>
    <xf numFmtId="0" fontId="15" fillId="6" borderId="1" applyAlignment="1" pivotButton="0" quotePrefix="0" xfId="0">
      <alignment horizontal="general" vertical="bottom"/>
    </xf>
    <xf numFmtId="164" fontId="16" fillId="6" borderId="1" applyAlignment="1" pivotButton="0" quotePrefix="0" xfId="0">
      <alignment horizontal="right" vertical="bottom" indent="1"/>
    </xf>
    <xf numFmtId="164" fontId="17" fillId="4" borderId="2" applyAlignment="1" pivotButton="0" quotePrefix="0" xfId="0">
      <alignment horizontal="right" vertical="bottom" indent="1"/>
    </xf>
    <xf numFmtId="0" fontId="18" fillId="0" borderId="0" applyAlignment="1" pivotButton="0" quotePrefix="0" xfId="0">
      <alignment horizontal="general" vertical="bottom"/>
    </xf>
    <xf numFmtId="0" fontId="12" fillId="5" borderId="0" applyAlignment="1" pivotButton="0" quotePrefix="0" xfId="0">
      <alignment horizontal="center" vertical="bottom"/>
    </xf>
    <xf numFmtId="0" fontId="19" fillId="0" borderId="0" applyAlignment="1" pivotButton="0" quotePrefix="0" xfId="0">
      <alignment horizontal="general" vertical="bottom"/>
    </xf>
    <xf numFmtId="4" fontId="7" fillId="3" borderId="1" applyAlignment="1" pivotButton="0" quotePrefix="0" xfId="0">
      <alignment horizontal="right" vertical="bottom"/>
    </xf>
    <xf numFmtId="0" fontId="11" fillId="0" borderId="0" pivotButton="0" quotePrefix="0" xfId="0"/>
    <xf numFmtId="0" fontId="20" fillId="2" borderId="0" applyAlignment="1" pivotButton="0" quotePrefix="0" xfId="0">
      <alignment horizontal="center" vertical="center"/>
    </xf>
    <xf numFmtId="0" fontId="21" fillId="0" borderId="0" applyAlignment="1" pivotButton="0" quotePrefix="0" xfId="0">
      <alignment horizontal="center" vertical="top"/>
    </xf>
    <xf numFmtId="0" fontId="13" fillId="0" borderId="0" applyAlignment="1" pivotButton="0" quotePrefix="0" xfId="0">
      <alignment horizontal="general" vertical="top"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DF5"/>
      <rgbColor rgb="FFF4F4F6"/>
      <rgbColor rgb="FF660066"/>
      <rgbColor rgb="FFFF8080"/>
      <rgbColor rgb="FF0066CC"/>
      <rgbColor rgb="FFC9C2F5"/>
      <rgbColor rgb="FF000080"/>
      <rgbColor rgb="FFFF00FF"/>
      <rgbColor rgb="FFFFFF00"/>
      <rgbColor rgb="FF00FFFF"/>
      <rgbColor rgb="FF800080"/>
      <rgbColor rgb="FF800000"/>
      <rgbColor rgb="FF008080"/>
      <rgbColor rgb="FF0000FF"/>
      <rgbColor rgb="FF00CCFF"/>
      <rgbColor rgb="FFEFECFF"/>
      <rgbColor rgb="FFE3E1DB"/>
      <rgbColor rgb="FFFFFF99"/>
      <rgbColor rgb="FF99CCFF"/>
      <rgbColor rgb="FFFF99CC"/>
      <rgbColor rgb="FFCC99FF"/>
      <rgbColor rgb="FFFFCC99"/>
      <rgbColor rgb="FF5A4AE3"/>
      <rgbColor rgb="FF33CCCC"/>
      <rgbColor rgb="FF99CC00"/>
      <rgbColor rgb="FFFFCC00"/>
      <rgbColor rgb="FFFF9900"/>
      <rgbColor rgb="FFFF6600"/>
      <rgbColor rgb="FF6B7280"/>
      <rgbColor rgb="FF969696"/>
      <rgbColor rgb="FF003366"/>
      <rgbColor rgb="FF339966"/>
      <rgbColor rgb="FF003300"/>
      <rgbColor rgb="FF333300"/>
      <rgbColor rgb="FF993300"/>
      <rgbColor rgb="FF993366"/>
      <rgbColor rgb="FF2F267D"/>
      <rgbColor rgb="FF1F2937"/>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F39"/>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26" customWidth="1" style="30" min="1" max="1"/>
    <col width="14" customWidth="1" style="30" min="2" max="2"/>
    <col width="16" customWidth="1" style="30" min="3" max="3"/>
    <col width="4" customWidth="1" style="30" min="4" max="4"/>
    <col width="14" customWidth="1" style="30" min="5" max="5"/>
    <col width="16" customWidth="1" style="30" min="6" max="6"/>
  </cols>
  <sheetData>
    <row r="1" ht="36" customHeight="1" s="31">
      <c r="A1" s="32" t="inlineStr">
        <is>
          <t>PLANTILLA DE ARQUEO DE CAJA</t>
        </is>
      </c>
    </row>
    <row r="2" ht="18" customHeight="1" s="31">
      <c r="A2" s="33" t="inlineStr">
        <is>
          <t>Conteo de efectivo y cuadre de caja · plantilla gratuita de scrampi.com</t>
        </is>
      </c>
    </row>
    <row r="3" ht="7.5" customHeight="1" s="31"/>
    <row r="4" ht="15" customHeight="1" s="31">
      <c r="A4" s="34" t="inlineStr">
        <is>
          <t>Fecha:</t>
        </is>
      </c>
      <c r="B4" s="35" t="inlineStr">
        <is>
          <t>15/08/2026</t>
        </is>
      </c>
      <c r="C4" s="36" t="n"/>
      <c r="E4" s="37" t="inlineStr">
        <is>
          <t>DIFERENCIA DEL ARQUEO</t>
        </is>
      </c>
      <c r="F4" s="38" t="n"/>
    </row>
    <row r="5" ht="18.55" customHeight="1" s="31">
      <c r="A5" s="34" t="inlineStr">
        <is>
          <t>Caja / turno:</t>
        </is>
      </c>
      <c r="B5" s="35" t="inlineStr">
        <is>
          <t>Caja 1 · Turno tarde</t>
        </is>
      </c>
      <c r="C5" s="36" t="n"/>
      <c r="E5" s="39">
        <f>C35-C33</f>
        <v>-75</v>
      </c>
      <c r="F5" s="38" t="n"/>
    </row>
    <row r="6" ht="15" customHeight="1" s="31">
      <c r="A6" s="34" t="inlineStr">
        <is>
          <t>Responsable:</t>
        </is>
      </c>
      <c r="B6" s="35" t="inlineStr">
        <is>
          <t>Nombre de quien cuenta</t>
        </is>
      </c>
      <c r="C6" s="36" t="n"/>
      <c r="E6" s="40" t="str">
        <f>IF(C35-C33=0,"La caja cuadra",IF(C35-C33&lt;0,"Faltante: revisa el turno","Sobrante: revisa el turno"))</f>
        <v>Faltante: revisa el turno</v>
      </c>
      <c r="F6" s="38" t="n"/>
    </row>
    <row r="7" ht="15" customHeight="1" s="31">
      <c r="A7" s="34" t="inlineStr">
        <is>
          <t>País / moneda:</t>
        </is>
      </c>
      <c r="B7" s="41" t="inlineStr">
        <is>
          <t>México (MXN)</t>
        </is>
      </c>
      <c r="C7" s="36" t="n"/>
    </row>
    <row r="9" ht="15" customHeight="1" s="31">
      <c r="A9" s="42" t="inlineStr">
        <is>
          <t>1 · CONTEO DE EFECTIVO</t>
        </is>
      </c>
    </row>
    <row r="10" ht="15" customHeight="1" s="31">
      <c r="A10" s="43" t="inlineStr">
        <is>
          <t>Denominación</t>
        </is>
      </c>
      <c r="B10" s="43" t="inlineStr">
        <is>
          <t>Cantidad</t>
        </is>
      </c>
      <c r="C10" s="43" t="inlineStr">
        <is>
          <t>Total</t>
        </is>
      </c>
    </row>
    <row r="11" ht="15" customHeight="1" s="31">
      <c r="A11" s="44">
        <f>IFERROR(INDEX(Config!$B$3:$G$13,1,MATCH($B$7,Config!$B$2:$G$2,0)),"")</f>
        <v>1000</v>
      </c>
      <c r="B11" s="45" t="n">
        <v>9</v>
      </c>
      <c r="C11" s="44">
        <f>IF(OR(A11="",B11=""),"",A11*B11)</f>
        <v>9000</v>
      </c>
    </row>
    <row r="12" ht="15" customHeight="1" s="31">
      <c r="A12" s="44">
        <f>IFERROR(INDEX(Config!$B$3:$G$13,2,MATCH($B$7,Config!$B$2:$G$2,0)),"")</f>
        <v>500</v>
      </c>
      <c r="B12" s="45" t="n">
        <v>0</v>
      </c>
      <c r="C12" s="44">
        <f>IF(OR(A12="",B12=""),"",A12*B12)</f>
        <v>0</v>
      </c>
    </row>
    <row r="13" ht="15" customHeight="1" s="31">
      <c r="A13" s="44">
        <f>IFERROR(INDEX(Config!$B$3:$G$13,3,MATCH($B$7,Config!$B$2:$G$2,0)),"")</f>
        <v>200</v>
      </c>
      <c r="B13" s="45" t="n">
        <v>2</v>
      </c>
      <c r="C13" s="44">
        <f>IF(OR(A13="",B13=""),"",A13*B13)</f>
        <v>400</v>
      </c>
    </row>
    <row r="14" ht="15" customHeight="1" s="31">
      <c r="A14" s="44">
        <f>IFERROR(INDEX(Config!$B$3:$G$13,4,MATCH($B$7,Config!$B$2:$G$2,0)),"")</f>
        <v>100</v>
      </c>
      <c r="B14" s="45" t="n">
        <v>0</v>
      </c>
      <c r="C14" s="44">
        <f>IF(OR(A14="",B14=""),"",A14*B14)</f>
        <v>0</v>
      </c>
    </row>
    <row r="15" ht="15" customHeight="1" s="31">
      <c r="A15" s="44">
        <f>IFERROR(INDEX(Config!$B$3:$G$13,5,MATCH($B$7,Config!$B$2:$G$2,0)),"")</f>
        <v>50</v>
      </c>
      <c r="B15" s="45" t="n">
        <v>0</v>
      </c>
      <c r="C15" s="44">
        <f>IF(OR(A15="",B15=""),"",A15*B15)</f>
        <v>0</v>
      </c>
    </row>
    <row r="16" ht="15" customHeight="1" s="31">
      <c r="A16" s="44">
        <f>IFERROR(INDEX(Config!$B$3:$G$13,6,MATCH($B$7,Config!$B$2:$G$2,0)),"")</f>
        <v>20</v>
      </c>
      <c r="B16" s="45" t="n">
        <v>1</v>
      </c>
      <c r="C16" s="44">
        <f>IF(OR(A16="",B16=""),"",A16*B16)</f>
        <v>20</v>
      </c>
    </row>
    <row r="17" ht="15" customHeight="1" s="31">
      <c r="A17" s="44">
        <f>IFERROR(INDEX(Config!$B$3:$G$13,7,MATCH($B$7,Config!$B$2:$G$2,0)),"")</f>
        <v>10</v>
      </c>
      <c r="B17" s="45" t="n">
        <v>0</v>
      </c>
      <c r="C17" s="44">
        <f>IF(OR(A17="",B17=""),"",A17*B17)</f>
        <v>0</v>
      </c>
    </row>
    <row r="18" ht="15" customHeight="1" s="31">
      <c r="A18" s="44">
        <f>IFERROR(INDEX(Config!$B$3:$G$13,8,MATCH($B$7,Config!$B$2:$G$2,0)),"")</f>
        <v>5</v>
      </c>
      <c r="B18" s="45" t="n">
        <v>1</v>
      </c>
      <c r="C18" s="44">
        <f>IF(OR(A18="",B18=""),"",A18*B18)</f>
        <v>5</v>
      </c>
    </row>
    <row r="19" ht="15" customHeight="1" s="31">
      <c r="A19" s="44">
        <f>IFERROR(INDEX(Config!$B$3:$G$13,9,MATCH($B$7,Config!$B$2:$G$2,0)),"")</f>
        <v>2</v>
      </c>
      <c r="B19" s="45" t="n">
        <v>0</v>
      </c>
      <c r="C19" s="44">
        <f>IF(OR(A19="",B19=""),"",A19*B19)</f>
        <v>0</v>
      </c>
    </row>
    <row r="20" ht="15" customHeight="1" s="31">
      <c r="A20" s="44">
        <f>IFERROR(INDEX(Config!$B$3:$G$13,10,MATCH($B$7,Config!$B$2:$G$2,0)),"")</f>
        <v>1</v>
      </c>
      <c r="B20" s="45" t="n">
        <v>0</v>
      </c>
      <c r="C20" s="44">
        <f>IF(OR(A20="",B20=""),"",A20*B20)</f>
        <v>0</v>
      </c>
    </row>
    <row r="21" ht="15" customHeight="1" s="31">
      <c r="A21" s="44">
        <f>IFERROR(INDEX(Config!$B$3:$G$13,11,MATCH($B$7,Config!$B$2:$G$2,0)),"")</f>
        <v>0.5</v>
      </c>
      <c r="B21" s="45" t="n">
        <v>0</v>
      </c>
      <c r="C21" s="44">
        <f>IF(OR(A21="",B21=""),"",A21*B21)</f>
        <v>0</v>
      </c>
    </row>
    <row r="22" ht="15" customHeight="1" s="31">
      <c r="A22" s="46" t="inlineStr">
        <is>
          <t>TOTAL CONTADO</t>
        </is>
      </c>
      <c r="B22" s="47" t="n"/>
      <c r="C22" s="48">
        <f>SUM(C11:C21)</f>
        <v>9425</v>
      </c>
    </row>
    <row r="25" ht="15" customHeight="1" s="31">
      <c r="A25" s="42" t="inlineStr">
        <is>
          <t>2 · CUADRE CONTRA LO ESPERADO</t>
        </is>
      </c>
    </row>
    <row r="26" ht="15" customHeight="1" s="31">
      <c r="A26" s="49" t="inlineStr">
        <is>
          <t>Fondo inicial (base de caja)</t>
        </is>
      </c>
      <c r="C26" s="50" t="n">
        <v>2000</v>
      </c>
    </row>
    <row r="27" ht="15" customHeight="1" s="31">
      <c r="A27" s="49" t="inlineStr">
        <is>
          <t>+ Ventas en efectivo del turno</t>
        </is>
      </c>
      <c r="C27" s="50" t="n">
        <v>8500</v>
      </c>
    </row>
    <row r="28" ht="15" customHeight="1" s="31">
      <c r="A28" s="49" t="inlineStr">
        <is>
          <t>+ Otros ingresos en efectivo</t>
        </is>
      </c>
      <c r="C28" s="50" t="n">
        <v>0</v>
      </c>
    </row>
    <row r="29" ht="15" customHeight="1" s="31">
      <c r="A29" s="49" t="inlineStr">
        <is>
          <t>+ Depósitos a la caja</t>
        </is>
      </c>
      <c r="C29" s="50" t="n">
        <v>0</v>
      </c>
    </row>
    <row r="30" ht="15" customHeight="1" s="31">
      <c r="A30" s="49" t="inlineStr">
        <is>
          <t>− Retiros de la caja</t>
        </is>
      </c>
      <c r="C30" s="50" t="n">
        <v>1000</v>
      </c>
    </row>
    <row r="31" ht="15" customHeight="1" s="31">
      <c r="A31" s="49" t="inlineStr">
        <is>
          <t>− Gastos pagados desde la caja</t>
        </is>
      </c>
      <c r="C31" s="50" t="n">
        <v>0</v>
      </c>
    </row>
    <row r="33" ht="15" customHeight="1" s="31">
      <c r="A33" s="51" t="inlineStr">
        <is>
          <t>EFECTIVO ESPERADO</t>
        </is>
      </c>
      <c r="B33" s="36" t="n"/>
      <c r="C33" s="52">
        <f>C26+C27+C28+C29-C30-C31</f>
        <v>9500</v>
      </c>
    </row>
    <row r="35" ht="15" customHeight="1" s="31">
      <c r="A35" s="51" t="inlineStr">
        <is>
          <t>EFECTIVO CONTADO (de la sección 1)</t>
        </is>
      </c>
      <c r="B35" s="36" t="n"/>
      <c r="C35" s="52">
        <f>C22</f>
        <v>9425</v>
      </c>
    </row>
    <row r="37" ht="16.15" customHeight="1" s="31">
      <c r="A37" s="46" t="inlineStr">
        <is>
          <t>DIFERENCIA (contado − esperado)</t>
        </is>
      </c>
      <c r="B37" s="38" t="n"/>
      <c r="C37" s="53">
        <f>C35-C33</f>
        <v>-75</v>
      </c>
    </row>
    <row r="39" ht="15" customHeight="1" s="31">
      <c r="A39" s="54" t="inlineStr">
        <is>
          <t>Firma responsable: ______________________</t>
        </is>
      </c>
      <c r="D39" s="54" t="inlineStr">
        <is>
          <t>Firma supervisor: ______________________</t>
        </is>
      </c>
    </row>
  </sheetData>
  <mergeCells count="21">
    <mergeCell ref="A25:C25"/>
    <mergeCell ref="A30:B30"/>
    <mergeCell ref="B7:C7"/>
    <mergeCell ref="E5:F5"/>
    <mergeCell ref="A2:F2"/>
    <mergeCell ref="E4:F4"/>
    <mergeCell ref="A37:B37"/>
    <mergeCell ref="D39:F39"/>
    <mergeCell ref="A27:B27"/>
    <mergeCell ref="A26:B26"/>
    <mergeCell ref="E6:F6"/>
    <mergeCell ref="A33:B33"/>
    <mergeCell ref="A9:C9"/>
    <mergeCell ref="A35:B35"/>
    <mergeCell ref="B6:C6"/>
    <mergeCell ref="A29:B29"/>
    <mergeCell ref="B5:C5"/>
    <mergeCell ref="A1:F1"/>
    <mergeCell ref="A28:B28"/>
    <mergeCell ref="A31:B31"/>
    <mergeCell ref="B4:C4"/>
  </mergeCells>
  <dataValidations count="1">
    <dataValidation sqref="B7" showDropDown="0" showInputMessage="0" showErrorMessage="0" allowBlank="0" error="Elige un país de la lista" type="list" errorStyle="stop" operator="between">
      <formula1>"Colombia (COP),Perú (PEN),México (MXN),Guatemala (GTQ),Ecuador / El Salvador (USD),Costa Rica (CRC)"</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G34"/>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52" customWidth="1" style="30" min="1" max="1"/>
    <col width="24" customWidth="1" style="30" min="2" max="7"/>
  </cols>
  <sheetData>
    <row r="1" ht="15" customHeight="1" s="31">
      <c r="A1" s="42" t="inlineStr">
        <is>
          <t>Denominaciones por país (edítalas si tu país cambia billetes o monedas)</t>
        </is>
      </c>
    </row>
    <row r="2" ht="15" customHeight="1" s="31">
      <c r="B2" s="55" t="inlineStr">
        <is>
          <t>Colombia (COP)</t>
        </is>
      </c>
      <c r="C2" s="55" t="inlineStr">
        <is>
          <t>Perú (PEN)</t>
        </is>
      </c>
      <c r="D2" s="55" t="inlineStr">
        <is>
          <t>México (MXN)</t>
        </is>
      </c>
      <c r="E2" s="55" t="inlineStr">
        <is>
          <t>Guatemala (GTQ)</t>
        </is>
      </c>
      <c r="F2" s="55" t="inlineStr">
        <is>
          <t>Ecuador / El Salvador (USD)</t>
        </is>
      </c>
      <c r="G2" s="55" t="inlineStr">
        <is>
          <t>Costa Rica (CRC)</t>
        </is>
      </c>
    </row>
    <row r="3" ht="15" customHeight="1" s="31">
      <c r="A3" s="56" t="inlineStr">
        <is>
          <t>Denominación 1</t>
        </is>
      </c>
      <c r="B3" s="57" t="n">
        <v>100000</v>
      </c>
      <c r="C3" s="57" t="n">
        <v>200</v>
      </c>
      <c r="D3" s="57" t="n">
        <v>1000</v>
      </c>
      <c r="E3" s="57" t="n">
        <v>200</v>
      </c>
      <c r="F3" s="57" t="n">
        <v>100</v>
      </c>
      <c r="G3" s="57" t="n">
        <v>50000</v>
      </c>
    </row>
    <row r="4" ht="15" customHeight="1" s="31">
      <c r="A4" s="56" t="inlineStr">
        <is>
          <t>Denominación 2</t>
        </is>
      </c>
      <c r="B4" s="57" t="n">
        <v>50000</v>
      </c>
      <c r="C4" s="57" t="n">
        <v>100</v>
      </c>
      <c r="D4" s="57" t="n">
        <v>500</v>
      </c>
      <c r="E4" s="57" t="n">
        <v>100</v>
      </c>
      <c r="F4" s="57" t="n">
        <v>50</v>
      </c>
      <c r="G4" s="57" t="n">
        <v>20000</v>
      </c>
    </row>
    <row r="5" ht="15" customHeight="1" s="31">
      <c r="A5" s="56" t="inlineStr">
        <is>
          <t>Denominación 3</t>
        </is>
      </c>
      <c r="B5" s="57" t="n">
        <v>20000</v>
      </c>
      <c r="C5" s="57" t="n">
        <v>50</v>
      </c>
      <c r="D5" s="57" t="n">
        <v>200</v>
      </c>
      <c r="E5" s="57" t="n">
        <v>50</v>
      </c>
      <c r="F5" s="57" t="n">
        <v>20</v>
      </c>
      <c r="G5" s="57" t="n">
        <v>10000</v>
      </c>
    </row>
    <row r="6" ht="15" customHeight="1" s="31">
      <c r="A6" s="56" t="inlineStr">
        <is>
          <t>Denominación 4</t>
        </is>
      </c>
      <c r="B6" s="57" t="n">
        <v>10000</v>
      </c>
      <c r="C6" s="57" t="n">
        <v>20</v>
      </c>
      <c r="D6" s="57" t="n">
        <v>100</v>
      </c>
      <c r="E6" s="57" t="n">
        <v>20</v>
      </c>
      <c r="F6" s="57" t="n">
        <v>10</v>
      </c>
      <c r="G6" s="57" t="n">
        <v>5000</v>
      </c>
    </row>
    <row r="7" ht="15" customHeight="1" s="31">
      <c r="A7" s="56" t="inlineStr">
        <is>
          <t>Denominación 5</t>
        </is>
      </c>
      <c r="B7" s="57" t="n">
        <v>5000</v>
      </c>
      <c r="C7" s="57" t="n">
        <v>10</v>
      </c>
      <c r="D7" s="57" t="n">
        <v>50</v>
      </c>
      <c r="E7" s="57" t="n">
        <v>10</v>
      </c>
      <c r="F7" s="57" t="n">
        <v>5</v>
      </c>
      <c r="G7" s="57" t="n">
        <v>2000</v>
      </c>
    </row>
    <row r="8" ht="15" customHeight="1" s="31">
      <c r="A8" s="56" t="inlineStr">
        <is>
          <t>Denominación 6</t>
        </is>
      </c>
      <c r="B8" s="57" t="n">
        <v>2000</v>
      </c>
      <c r="C8" s="57" t="n">
        <v>5</v>
      </c>
      <c r="D8" s="57" t="n">
        <v>20</v>
      </c>
      <c r="E8" s="57" t="n">
        <v>5</v>
      </c>
      <c r="F8" s="57" t="n">
        <v>2</v>
      </c>
      <c r="G8" s="57" t="n">
        <v>1000</v>
      </c>
    </row>
    <row r="9" ht="15" customHeight="1" s="31">
      <c r="A9" s="56" t="inlineStr">
        <is>
          <t>Denominación 7</t>
        </is>
      </c>
      <c r="B9" s="57" t="n">
        <v>1000</v>
      </c>
      <c r="C9" s="57" t="n">
        <v>2</v>
      </c>
      <c r="D9" s="57" t="n">
        <v>10</v>
      </c>
      <c r="E9" s="57" t="n">
        <v>1</v>
      </c>
      <c r="F9" s="57" t="n">
        <v>1</v>
      </c>
      <c r="G9" s="57" t="n">
        <v>500</v>
      </c>
    </row>
    <row r="10" ht="15" customHeight="1" s="31">
      <c r="A10" s="56" t="inlineStr">
        <is>
          <t>Denominación 8</t>
        </is>
      </c>
      <c r="B10" s="57" t="n">
        <v>500</v>
      </c>
      <c r="C10" s="57" t="n">
        <v>1</v>
      </c>
      <c r="D10" s="57" t="n">
        <v>5</v>
      </c>
      <c r="E10" s="57" t="n">
        <v>0.5</v>
      </c>
      <c r="F10" s="57" t="n">
        <v>0.25</v>
      </c>
      <c r="G10" s="57" t="n">
        <v>100</v>
      </c>
    </row>
    <row r="11" ht="15" customHeight="1" s="31">
      <c r="A11" s="56" t="inlineStr">
        <is>
          <t>Denominación 9</t>
        </is>
      </c>
      <c r="B11" s="57" t="n">
        <v>200</v>
      </c>
      <c r="C11" s="57" t="n">
        <v>0.5</v>
      </c>
      <c r="D11" s="57" t="n">
        <v>2</v>
      </c>
      <c r="E11" s="57" t="n">
        <v>0.25</v>
      </c>
      <c r="F11" s="57" t="n">
        <v>0.1</v>
      </c>
      <c r="G11" s="57" t="n">
        <v>50</v>
      </c>
    </row>
    <row r="12" ht="15" customHeight="1" s="31">
      <c r="A12" s="56" t="inlineStr">
        <is>
          <t>Denominación 10</t>
        </is>
      </c>
      <c r="B12" s="57" t="n">
        <v>100</v>
      </c>
      <c r="C12" s="57" t="n">
        <v>0.2</v>
      </c>
      <c r="D12" s="57" t="n">
        <v>1</v>
      </c>
      <c r="E12" s="57" t="n">
        <v>0.1</v>
      </c>
      <c r="F12" s="57" t="n">
        <v>0.05</v>
      </c>
      <c r="G12" s="57" t="n">
        <v>25</v>
      </c>
    </row>
    <row r="13" ht="15" customHeight="1" s="31">
      <c r="A13" s="56" t="inlineStr">
        <is>
          <t>Denominación 11</t>
        </is>
      </c>
      <c r="B13" s="57" t="n">
        <v>50</v>
      </c>
      <c r="C13" s="57" t="n">
        <v>0.1</v>
      </c>
      <c r="D13" s="57" t="n">
        <v>0.5</v>
      </c>
      <c r="E13" s="57" t="n">
        <v>0.05</v>
      </c>
      <c r="F13" s="57" t="n">
        <v>0.01</v>
      </c>
      <c r="G13" s="57" t="n">
        <v>10</v>
      </c>
    </row>
    <row r="15">
      <c r="A15" s="58" t="inlineStr">
        <is>
          <t>Ejemplo precargado: cantidad de billetes y monedas por país</t>
        </is>
      </c>
    </row>
    <row r="16">
      <c r="A16" s="30" t="inlineStr">
        <is>
          <t>Cantidad 1</t>
        </is>
      </c>
      <c r="B16" s="30" t="n">
        <v>9</v>
      </c>
      <c r="C16" s="30" t="n">
        <v>4</v>
      </c>
      <c r="D16" s="30" t="n">
        <v>9</v>
      </c>
      <c r="E16" s="30" t="n">
        <v>4</v>
      </c>
      <c r="F16" s="30" t="n">
        <v>9</v>
      </c>
      <c r="G16" s="30" t="n">
        <v>9</v>
      </c>
    </row>
    <row r="17">
      <c r="A17" s="30" t="inlineStr">
        <is>
          <t>Cantidad 2</t>
        </is>
      </c>
      <c r="B17" s="30" t="n">
        <v>0</v>
      </c>
      <c r="C17" s="30" t="n">
        <v>1</v>
      </c>
      <c r="D17" s="30" t="n">
        <v>0</v>
      </c>
      <c r="E17" s="30" t="n">
        <v>1</v>
      </c>
      <c r="F17" s="30" t="n">
        <v>0</v>
      </c>
      <c r="G17" s="30" t="n">
        <v>1</v>
      </c>
    </row>
    <row r="18">
      <c r="A18" s="30" t="inlineStr">
        <is>
          <t>Cantidad 3</t>
        </is>
      </c>
      <c r="B18" s="30" t="n">
        <v>2</v>
      </c>
      <c r="C18" s="30" t="n">
        <v>0</v>
      </c>
      <c r="D18" s="30" t="n">
        <v>2</v>
      </c>
      <c r="E18" s="30" t="n">
        <v>0</v>
      </c>
      <c r="F18" s="30" t="n">
        <v>2</v>
      </c>
      <c r="G18" s="30" t="n">
        <v>0</v>
      </c>
    </row>
    <row r="19">
      <c r="A19" s="30" t="inlineStr">
        <is>
          <t>Cantidad 4</t>
        </is>
      </c>
      <c r="B19" s="30" t="n">
        <v>0</v>
      </c>
      <c r="C19" s="30" t="n">
        <v>2</v>
      </c>
      <c r="D19" s="30" t="n">
        <v>0</v>
      </c>
      <c r="E19" s="30" t="n">
        <v>2</v>
      </c>
      <c r="F19" s="30" t="n">
        <v>0</v>
      </c>
      <c r="G19" s="30" t="n">
        <v>0</v>
      </c>
    </row>
    <row r="20">
      <c r="A20" s="30" t="inlineStr">
        <is>
          <t>Cantidad 5</t>
        </is>
      </c>
      <c r="B20" s="30" t="n">
        <v>0</v>
      </c>
      <c r="C20" s="30" t="n">
        <v>0</v>
      </c>
      <c r="D20" s="30" t="n">
        <v>0</v>
      </c>
      <c r="E20" s="30" t="n">
        <v>0</v>
      </c>
      <c r="F20" s="30" t="n">
        <v>0</v>
      </c>
      <c r="G20" s="30" t="n">
        <v>0</v>
      </c>
    </row>
    <row r="21">
      <c r="A21" s="30" t="inlineStr">
        <is>
          <t>Cantidad 6</t>
        </is>
      </c>
      <c r="B21" s="30" t="n">
        <v>1</v>
      </c>
      <c r="C21" s="30" t="n">
        <v>0</v>
      </c>
      <c r="D21" s="30" t="n">
        <v>1</v>
      </c>
      <c r="E21" s="30" t="n">
        <v>0</v>
      </c>
      <c r="F21" s="30" t="n">
        <v>1</v>
      </c>
      <c r="G21" s="30" t="n">
        <v>1</v>
      </c>
    </row>
    <row r="22">
      <c r="A22" s="30" t="inlineStr">
        <is>
          <t>Cantidad 7</t>
        </is>
      </c>
      <c r="B22" s="30" t="n">
        <v>0</v>
      </c>
      <c r="C22" s="30" t="n">
        <v>1</v>
      </c>
      <c r="D22" s="30" t="n">
        <v>0</v>
      </c>
      <c r="E22" s="30" t="n">
        <v>2</v>
      </c>
      <c r="F22" s="30" t="n">
        <v>0</v>
      </c>
      <c r="G22" s="30" t="n">
        <v>0</v>
      </c>
    </row>
    <row r="23">
      <c r="A23" s="30" t="inlineStr">
        <is>
          <t>Cantidad 8</t>
        </is>
      </c>
      <c r="B23" s="30" t="n">
        <v>1</v>
      </c>
      <c r="C23" s="30" t="n">
        <v>0</v>
      </c>
      <c r="D23" s="30" t="n">
        <v>1</v>
      </c>
      <c r="E23" s="30" t="n">
        <v>1</v>
      </c>
      <c r="F23" s="30" t="n">
        <v>2</v>
      </c>
      <c r="G23" s="30" t="n">
        <v>2</v>
      </c>
    </row>
    <row r="24">
      <c r="A24" s="30" t="inlineStr">
        <is>
          <t>Cantidad 9</t>
        </is>
      </c>
      <c r="B24" s="30" t="n">
        <v>0</v>
      </c>
      <c r="C24" s="30" t="n">
        <v>1</v>
      </c>
      <c r="D24" s="30" t="n">
        <v>0</v>
      </c>
      <c r="E24" s="30" t="n">
        <v>0</v>
      </c>
      <c r="F24" s="30" t="n">
        <v>0</v>
      </c>
      <c r="G24" s="30" t="n">
        <v>1</v>
      </c>
    </row>
    <row r="25">
      <c r="A25" s="30" t="inlineStr">
        <is>
          <t>Cantidad 10</t>
        </is>
      </c>
      <c r="B25" s="30" t="n">
        <v>0</v>
      </c>
      <c r="C25" s="30" t="n">
        <v>0</v>
      </c>
      <c r="D25" s="30" t="n">
        <v>0</v>
      </c>
      <c r="E25" s="30" t="n">
        <v>0</v>
      </c>
      <c r="F25" s="30" t="n">
        <v>0</v>
      </c>
      <c r="G25" s="30" t="n">
        <v>0</v>
      </c>
    </row>
    <row r="26">
      <c r="A26" s="30" t="inlineStr">
        <is>
          <t>Cantidad 11</t>
        </is>
      </c>
      <c r="B26" s="30" t="n">
        <v>0</v>
      </c>
      <c r="C26" s="30" t="n">
        <v>0</v>
      </c>
      <c r="D26" s="30" t="n">
        <v>0</v>
      </c>
      <c r="E26" s="30" t="n">
        <v>0</v>
      </c>
      <c r="F26" s="30" t="n">
        <v>0</v>
      </c>
      <c r="G26" s="30" t="n">
        <v>0</v>
      </c>
    </row>
    <row r="28">
      <c r="A28" s="58" t="inlineStr">
        <is>
          <t>Ejemplo precargado: cuadre contra lo esperado, por país</t>
        </is>
      </c>
    </row>
    <row r="29">
      <c r="A29" s="30" t="inlineStr">
        <is>
          <t>Fondo inicial (base de caja)</t>
        </is>
      </c>
      <c r="B29" s="30" t="n">
        <v>200000</v>
      </c>
      <c r="C29" s="30" t="n">
        <v>200</v>
      </c>
      <c r="D29" s="30" t="n">
        <v>2000</v>
      </c>
      <c r="E29" s="30" t="n">
        <v>200</v>
      </c>
      <c r="F29" s="30" t="n">
        <v>200</v>
      </c>
      <c r="G29" s="30" t="n">
        <v>100000</v>
      </c>
    </row>
    <row r="30">
      <c r="A30" s="30" t="inlineStr">
        <is>
          <t>+ Ventas en efectivo del turno</t>
        </is>
      </c>
      <c r="B30" s="30" t="n">
        <v>850000</v>
      </c>
      <c r="C30" s="30" t="n">
        <v>850</v>
      </c>
      <c r="D30" s="30" t="n">
        <v>8500</v>
      </c>
      <c r="E30" s="30" t="n">
        <v>850</v>
      </c>
      <c r="F30" s="30" t="n">
        <v>850</v>
      </c>
      <c r="G30" s="30" t="n">
        <v>425000</v>
      </c>
    </row>
    <row r="31">
      <c r="A31" s="30" t="inlineStr">
        <is>
          <t>+ Otros ingresos en efectivo</t>
        </is>
      </c>
      <c r="B31" s="30" t="n">
        <v>0</v>
      </c>
      <c r="C31" s="30" t="n">
        <v>0</v>
      </c>
      <c r="D31" s="30" t="n">
        <v>0</v>
      </c>
      <c r="E31" s="30" t="n">
        <v>0</v>
      </c>
      <c r="F31" s="30" t="n">
        <v>0</v>
      </c>
      <c r="G31" s="30" t="n">
        <v>0</v>
      </c>
    </row>
    <row r="32">
      <c r="A32" s="30" t="inlineStr">
        <is>
          <t>+ Depósitos a la caja</t>
        </is>
      </c>
      <c r="B32" s="30" t="n">
        <v>0</v>
      </c>
      <c r="C32" s="30" t="n">
        <v>0</v>
      </c>
      <c r="D32" s="30" t="n">
        <v>0</v>
      </c>
      <c r="E32" s="30" t="n">
        <v>0</v>
      </c>
      <c r="F32" s="30" t="n">
        <v>0</v>
      </c>
      <c r="G32" s="30" t="n">
        <v>0</v>
      </c>
    </row>
    <row r="33">
      <c r="A33" s="30" t="inlineStr">
        <is>
          <t>− Retiros de la caja</t>
        </is>
      </c>
      <c r="B33" s="30" t="n">
        <v>100000</v>
      </c>
      <c r="C33" s="30" t="n">
        <v>100</v>
      </c>
      <c r="D33" s="30" t="n">
        <v>1000</v>
      </c>
      <c r="E33" s="30" t="n">
        <v>100</v>
      </c>
      <c r="F33" s="30" t="n">
        <v>100</v>
      </c>
      <c r="G33" s="30" t="n">
        <v>50000</v>
      </c>
    </row>
    <row r="34">
      <c r="A34" s="30" t="inlineStr">
        <is>
          <t>− Gastos pagados desde la caja</t>
        </is>
      </c>
      <c r="B34" s="30" t="n">
        <v>0</v>
      </c>
      <c r="C34" s="30" t="n">
        <v>0</v>
      </c>
      <c r="D34" s="30" t="n">
        <v>0</v>
      </c>
      <c r="E34" s="30" t="n">
        <v>0</v>
      </c>
      <c r="F34" s="30" t="n">
        <v>0</v>
      </c>
      <c r="G34" s="30" t="n">
        <v>0</v>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C11"/>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4" customWidth="1" style="30" min="1" max="1"/>
    <col width="22" customWidth="1" style="30" min="2" max="2"/>
    <col width="85" customWidth="1" style="30" min="3" max="3"/>
  </cols>
  <sheetData>
    <row r="1" ht="30" customHeight="1" s="31">
      <c r="A1" s="59" t="inlineStr">
        <is>
          <t>CÓMO USAR ESTA PLANTILLA</t>
        </is>
      </c>
    </row>
    <row r="3" ht="33.75" customHeight="1" s="31">
      <c r="A3" s="60" t="inlineStr">
        <is>
          <t>1.</t>
        </is>
      </c>
      <c r="B3" s="61" t="inlineStr">
        <is>
          <t>Elige tu país en la celda "País / moneda" (lista desplegable): las denominaciones de billetes y monedas cambian solas. Este archivo viene precargado para México.</t>
        </is>
      </c>
    </row>
    <row r="4" ht="33.75" customHeight="1" s="31">
      <c r="A4" s="60" t="inlineStr">
        <is>
          <t>2.</t>
        </is>
      </c>
      <c r="B4" s="61" t="inlineStr">
        <is>
          <t>Llena solo las celdas claras con texto azul: fecha, turno, responsable, las CANTIDADES contadas por denominación y los montos del cuadre (fondo, ventas en efectivo, retiros...).</t>
        </is>
      </c>
    </row>
    <row r="5" ht="33.75" customHeight="1" s="31">
      <c r="A5" s="60" t="inlineStr">
        <is>
          <t>3.</t>
        </is>
      </c>
      <c r="B5" s="61" t="inlineStr">
        <is>
          <t>Las celdas grises (denominaciones, totales) y la tarjeta de DIFERENCIA se calculan solas: no las edites.</t>
        </is>
      </c>
    </row>
    <row r="6" ht="33.75" customHeight="1" s="31">
      <c r="A6" s="60" t="inlineStr">
        <is>
          <t>4.</t>
        </is>
      </c>
      <c r="B6" s="61" t="inlineStr">
        <is>
          <t>Los valores precargados son un ejemplo resuelto en pesos mexicanos (MXN), con un faltante pequeño para que veas cómo se ve una diferencia. Escribe encima al hacer tu primer arqueo real.</t>
        </is>
      </c>
    </row>
    <row r="7" ht="33.75" customHeight="1" s="31">
      <c r="A7" s="60" t="inlineStr">
        <is>
          <t>5.</t>
        </is>
      </c>
      <c r="B7" s="61" t="inlineStr">
        <is>
          <t>Si tu país cambia billetes o monedas, edita las denominaciones en la hoja 'Config'.</t>
        </is>
      </c>
    </row>
    <row r="8" ht="33.75" customHeight="1" s="31">
      <c r="A8" s="60" t="inlineStr">
        <is>
          <t>6.</t>
        </is>
      </c>
      <c r="B8" s="61" t="inlineStr">
        <is>
          <t>Haz el arqueo en cada cambio de turno y al cierre del día, y archiva la hoja con las firmas: el patrón de diferencias vale más que el monto de un día.</t>
        </is>
      </c>
    </row>
    <row r="9" ht="33.75" customHeight="1" s="31">
      <c r="A9" s="60" t="n"/>
      <c r="B9" s="61" t="n"/>
    </row>
    <row r="10" ht="33.75" customHeight="1" s="31">
      <c r="A10" s="60" t="inlineStr">
        <is>
          <t>📖</t>
        </is>
      </c>
      <c r="B10" s="61" t="inlineStr">
        <is>
          <t>Guía completa del arqueo de caja, con los pasos, el ejemplo y en qué se diferencia del cierre de caja: https://scrampi.com/glosario/arqueo-de-caja/</t>
        </is>
      </c>
    </row>
    <row r="11" ht="33.75" customHeight="1" s="31">
      <c r="A11" s="60" t="inlineStr">
        <is>
          <t>🛒</t>
        </is>
      </c>
      <c r="B11" s="61" t="inlineStr">
        <is>
          <t>¿Cansado de calcular el esperado a mano? Las sesiones de caja de Scrampi lo hacen solas en cada turno: https://scrampi.com</t>
        </is>
      </c>
    </row>
  </sheetData>
  <mergeCells count="10">
    <mergeCell ref="B6:C6"/>
    <mergeCell ref="B7:C7"/>
    <mergeCell ref="A1:C1"/>
    <mergeCell ref="B11:C11"/>
    <mergeCell ref="B3:C3"/>
    <mergeCell ref="B5:C5"/>
    <mergeCell ref="B10:C10"/>
    <mergeCell ref="B9:C9"/>
    <mergeCell ref="B8:C8"/>
    <mergeCell ref="B4:C4"/>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de arqueo de caja en Excel, gratis (México)</dc:title>
  <dc:subject>Arqueo y cuadre de caja por denominación en pesos mexicanos (MXN)</dc:subject>
  <dc:creator>Scrampi</dc:creator>
  <cp:keywords>arqueo de caja, México, plantilla excel, cuadre de caja, cierre de caja</cp:keywords>
  <dc:description>Plantilla gratuita de arqueo de caja por denominación en pesos mexicanos (MXN), con ejemplo resuelto. Guía completa en scrampi.com/glosario/arqueo-de-caja/</dc:description>
  <cp:lastModifiedBy>Scrampi</cp:lastModifiedBy>
  <cp:category>Plantillas gratuitas</cp:category>
</cp:coreProperties>
</file>